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1840" windowHeight="12585"/>
  </bookViews>
  <sheets>
    <sheet name="Sheet1" sheetId="1" r:id="rId1"/>
    <sheet name="Sheet2" sheetId="2" r:id="rId2"/>
    <sheet name="Sheet3" sheetId="3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K4" i="1" l="1"/>
  <c r="K5" i="1"/>
  <c r="K6" i="1"/>
  <c r="K3" i="1"/>
  <c r="K2" i="1"/>
  <c r="H3" i="1"/>
  <c r="H4" i="1"/>
  <c r="H5" i="1"/>
  <c r="H6" i="1"/>
  <c r="H2" i="1"/>
  <c r="E3" i="1"/>
  <c r="E4" i="1"/>
  <c r="E5" i="1"/>
  <c r="E6" i="1"/>
  <c r="E2" i="1"/>
  <c r="J6" i="1"/>
  <c r="J2" i="1"/>
  <c r="I2" i="1"/>
  <c r="E13" i="3"/>
  <c r="E14" i="3" s="1"/>
  <c r="E15" i="3" s="1"/>
  <c r="E16" i="3" s="1"/>
  <c r="E17" i="3" s="1"/>
  <c r="C9" i="3"/>
  <c r="E9" i="3" s="1"/>
  <c r="C8" i="3"/>
  <c r="E8" i="3" s="1"/>
  <c r="C7" i="3"/>
  <c r="E7" i="3" s="1"/>
  <c r="E6" i="3"/>
  <c r="C6" i="3"/>
  <c r="C5" i="3"/>
  <c r="E5" i="3" s="1"/>
  <c r="C4" i="3"/>
  <c r="E4" i="3" s="1"/>
  <c r="C3" i="3"/>
  <c r="E3" i="3" s="1"/>
  <c r="E4" i="2"/>
  <c r="E3" i="2"/>
  <c r="E5" i="2" s="1"/>
  <c r="E6" i="2" s="1"/>
  <c r="E7" i="2" s="1"/>
  <c r="P3" i="1"/>
  <c r="P4" i="1" s="1"/>
  <c r="P5" i="1" s="1"/>
  <c r="P6" i="1" s="1"/>
  <c r="P7" i="1" s="1"/>
  <c r="D3" i="1"/>
  <c r="G3" i="1" s="1"/>
  <c r="D4" i="1"/>
  <c r="G4" i="1" s="1"/>
  <c r="D5" i="1"/>
  <c r="G5" i="1" s="1"/>
  <c r="D6" i="1"/>
  <c r="G6" i="1" s="1"/>
  <c r="D7" i="1"/>
  <c r="G7" i="1" s="1"/>
  <c r="D8" i="1"/>
  <c r="G8" i="1" s="1"/>
  <c r="D2" i="1"/>
  <c r="G2" i="1" s="1"/>
  <c r="I4" i="1" l="1"/>
  <c r="I5" i="1"/>
  <c r="J5" i="1"/>
  <c r="I3" i="1"/>
  <c r="J4" i="1"/>
  <c r="I6" i="1"/>
  <c r="J3" i="1"/>
</calcChain>
</file>

<file path=xl/sharedStrings.xml><?xml version="1.0" encoding="utf-8"?>
<sst xmlns="http://schemas.openxmlformats.org/spreadsheetml/2006/main" count="78" uniqueCount="28">
  <si>
    <t>Distance (m)</t>
  </si>
  <si>
    <t>Time</t>
  </si>
  <si>
    <t>instrument elevation (mm)</t>
  </si>
  <si>
    <t>0(END)</t>
  </si>
  <si>
    <t>Average Reading(dial units)</t>
  </si>
  <si>
    <t>FWD shot (m)</t>
  </si>
  <si>
    <t>BACK shot (m)</t>
  </si>
  <si>
    <t>A</t>
  </si>
  <si>
    <t>B</t>
  </si>
  <si>
    <t>C</t>
  </si>
  <si>
    <t>D</t>
  </si>
  <si>
    <t>E</t>
  </si>
  <si>
    <t>-</t>
  </si>
  <si>
    <t>From</t>
  </si>
  <si>
    <t>GU</t>
  </si>
  <si>
    <t>Elevation relative to base</t>
  </si>
  <si>
    <t>Offset</t>
  </si>
  <si>
    <t>Offset (m)</t>
  </si>
  <si>
    <t>Elevation relative to base (m)</t>
  </si>
  <si>
    <t>Drift correction (GU)</t>
  </si>
  <si>
    <t>GRAVITY DATA</t>
  </si>
  <si>
    <t>ELEVATION DATA</t>
  </si>
  <si>
    <t>Free air correction</t>
  </si>
  <si>
    <t>Bouguer correction</t>
  </si>
  <si>
    <t>Bouguer anomaly</t>
  </si>
  <si>
    <t>mgal</t>
  </si>
  <si>
    <t>drift correction (GU)</t>
  </si>
  <si>
    <t>driftcorrection (mgal)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</si>
</sst>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2" fontId="0" fillId="0" borderId="1" xfId="0" applyNumberFormat="1" applyBorder="1"/>
    <xf numFmtId="2" fontId="0" fillId="0" borderId="5" xfId="0" applyNumberFormat="1" applyBorder="1"/>
    <xf numFmtId="2" fontId="0" fillId="0" borderId="6" xfId="0" applyNumberFormat="1" applyBorder="1"/>
    <xf numFmtId="0" fontId="0" fillId="0" borderId="7" xfId="0" applyFill="1" applyBorder="1"/>
    <xf numFmtId="0" fontId="0" fillId="0" borderId="8" xfId="0" applyFill="1" applyBorder="1"/>
    <xf numFmtId="0" fontId="0" fillId="0" borderId="1" xfId="0" applyFill="1" applyBorder="1"/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C1" workbookViewId="0">
      <selection activeCell="K2" sqref="K2:K6"/>
    </sheetView>
  </sheetViews>
  <sheetFormatPr defaultRowHeight="15" x14ac:dyDescent="0.25"/>
  <cols>
    <col min="1" max="1" width="16.140625" customWidth="1"/>
    <col min="2" max="2" width="25.140625" customWidth="1"/>
    <col min="3" max="3" width="25.5703125" customWidth="1"/>
    <col min="4" max="4" width="17.28515625" customWidth="1"/>
    <col min="5" max="5" width="9.5703125" customWidth="1"/>
    <col min="6" max="6" width="16.28515625" customWidth="1"/>
    <col min="7" max="7" width="17.42578125" bestFit="1" customWidth="1"/>
    <col min="8" max="8" width="18.140625" bestFit="1" customWidth="1"/>
    <col min="9" max="9" width="13.42578125" customWidth="1"/>
    <col min="11" max="11" width="23.85546875" bestFit="1" customWidth="1"/>
  </cols>
  <sheetData>
    <row r="1" spans="1:16" x14ac:dyDescent="0.25">
      <c r="A1" s="2" t="s">
        <v>0</v>
      </c>
      <c r="B1" s="3" t="s">
        <v>2</v>
      </c>
      <c r="C1" s="3" t="s">
        <v>4</v>
      </c>
      <c r="D1" s="3" t="s">
        <v>14</v>
      </c>
      <c r="E1" s="10" t="s">
        <v>25</v>
      </c>
      <c r="F1" s="3" t="s">
        <v>1</v>
      </c>
      <c r="G1" s="10" t="s">
        <v>26</v>
      </c>
      <c r="H1" s="10" t="s">
        <v>27</v>
      </c>
      <c r="I1" s="10" t="s">
        <v>22</v>
      </c>
      <c r="J1" s="10" t="s">
        <v>23</v>
      </c>
      <c r="K1" s="10" t="s">
        <v>24</v>
      </c>
      <c r="L1" s="3" t="s">
        <v>5</v>
      </c>
      <c r="M1" s="3" t="s">
        <v>13</v>
      </c>
      <c r="N1" s="3" t="s">
        <v>6</v>
      </c>
      <c r="O1" s="4" t="s">
        <v>13</v>
      </c>
      <c r="P1" s="11" t="s">
        <v>15</v>
      </c>
    </row>
    <row r="2" spans="1:16" x14ac:dyDescent="0.25">
      <c r="A2" s="1">
        <v>0</v>
      </c>
      <c r="B2" s="1">
        <v>90</v>
      </c>
      <c r="C2" s="1">
        <v>2118.63</v>
      </c>
      <c r="D2" s="1">
        <f>(C2*0.46/0.1)</f>
        <v>9745.6980000000003</v>
      </c>
      <c r="E2">
        <f>(C2*0.46)</f>
        <v>974.5698000000001</v>
      </c>
      <c r="F2" s="7">
        <v>0</v>
      </c>
      <c r="G2">
        <f>(D2-(0.047082352*F2))</f>
        <v>9745.6980000000003</v>
      </c>
      <c r="H2">
        <f>(G2*0.1)</f>
        <v>974.5698000000001</v>
      </c>
      <c r="I2">
        <f>(0.3077*P2)</f>
        <v>0</v>
      </c>
      <c r="J2">
        <f>(-0.1119*P2)</f>
        <v>0</v>
      </c>
      <c r="K2">
        <f>(H2+I2-J2)</f>
        <v>974.5698000000001</v>
      </c>
      <c r="L2" s="1" t="s">
        <v>12</v>
      </c>
      <c r="M2" s="1" t="s">
        <v>12</v>
      </c>
      <c r="N2" s="1">
        <v>0.89500000000000002</v>
      </c>
      <c r="O2" s="1" t="s">
        <v>7</v>
      </c>
      <c r="P2">
        <v>0</v>
      </c>
    </row>
    <row r="3" spans="1:16" x14ac:dyDescent="0.25">
      <c r="A3" s="1">
        <v>20</v>
      </c>
      <c r="B3" s="1">
        <v>60</v>
      </c>
      <c r="C3" s="1">
        <v>2119.8000000000002</v>
      </c>
      <c r="D3" s="1">
        <f t="shared" ref="D3:D8" si="0">(C3*0.46/0.1)</f>
        <v>9751.0800000000017</v>
      </c>
      <c r="E3">
        <f t="shared" ref="E3:E6" si="1">(C3*0.46)</f>
        <v>975.10800000000017</v>
      </c>
      <c r="F3" s="7">
        <v>13</v>
      </c>
      <c r="G3">
        <f>(D3-(0.047082352*F3))</f>
        <v>9750.4679294240013</v>
      </c>
      <c r="H3">
        <f t="shared" ref="H3:H6" si="2">(G3*0.1)</f>
        <v>975.0467929424002</v>
      </c>
      <c r="I3">
        <f>(0.3077*P3)</f>
        <v>-0.49385849999999998</v>
      </c>
      <c r="J3">
        <f>(-0.1119*P3)</f>
        <v>0.1795995</v>
      </c>
      <c r="K3">
        <f>(H3+I3-J3)</f>
        <v>974.37333494240022</v>
      </c>
      <c r="L3" s="1">
        <v>2.5</v>
      </c>
      <c r="M3" s="1" t="s">
        <v>7</v>
      </c>
      <c r="N3" s="1">
        <v>0.28999999999999998</v>
      </c>
      <c r="O3" s="1" t="s">
        <v>8</v>
      </c>
      <c r="P3">
        <f>(P2+(N2-L3))</f>
        <v>-1.605</v>
      </c>
    </row>
    <row r="4" spans="1:16" x14ac:dyDescent="0.25">
      <c r="A4" s="1">
        <v>40</v>
      </c>
      <c r="B4" s="1">
        <v>75</v>
      </c>
      <c r="C4" s="1">
        <v>2120.3000000000002</v>
      </c>
      <c r="D4" s="1">
        <f t="shared" si="0"/>
        <v>9753.380000000001</v>
      </c>
      <c r="E4">
        <f t="shared" si="1"/>
        <v>975.33800000000008</v>
      </c>
      <c r="F4" s="7">
        <v>32</v>
      </c>
      <c r="G4">
        <f>(D4-(0.047082352*F4))</f>
        <v>9751.8733647360004</v>
      </c>
      <c r="H4">
        <f t="shared" si="2"/>
        <v>975.18733647360011</v>
      </c>
      <c r="I4">
        <f t="shared" ref="I4:I6" si="3">(0.3077*P4)</f>
        <v>-1.1769524999999998</v>
      </c>
      <c r="J4">
        <f t="shared" ref="J4:J6" si="4">(-0.1119*P4)</f>
        <v>0.4280175</v>
      </c>
      <c r="K4">
        <f t="shared" ref="K4:K6" si="5">(H4+I4-J4)</f>
        <v>973.58236647360013</v>
      </c>
      <c r="L4" s="1">
        <v>2.5099999999999998</v>
      </c>
      <c r="M4" s="1" t="s">
        <v>8</v>
      </c>
      <c r="N4" s="1">
        <v>0.125</v>
      </c>
      <c r="O4" s="1" t="s">
        <v>9</v>
      </c>
      <c r="P4">
        <f>(P3+(N3-L4))</f>
        <v>-3.8249999999999997</v>
      </c>
    </row>
    <row r="5" spans="1:16" x14ac:dyDescent="0.25">
      <c r="A5" s="1">
        <v>60</v>
      </c>
      <c r="B5" s="1">
        <v>80</v>
      </c>
      <c r="C5" s="1">
        <v>2121.9</v>
      </c>
      <c r="D5" s="1">
        <f t="shared" si="0"/>
        <v>9760.74</v>
      </c>
      <c r="E5">
        <f t="shared" si="1"/>
        <v>976.07400000000007</v>
      </c>
      <c r="F5" s="7">
        <v>46</v>
      </c>
      <c r="G5">
        <f>(D5-(0.047082352*F5))</f>
        <v>9758.5742118079997</v>
      </c>
      <c r="H5">
        <f t="shared" si="2"/>
        <v>975.85742118079997</v>
      </c>
      <c r="I5">
        <f>(0.3077*P5)</f>
        <v>-1.8862009999999998</v>
      </c>
      <c r="J5">
        <f t="shared" si="4"/>
        <v>0.68594699999999997</v>
      </c>
      <c r="K5">
        <f t="shared" si="5"/>
        <v>973.28527318079989</v>
      </c>
      <c r="L5" s="1">
        <v>2.4300000000000002</v>
      </c>
      <c r="M5" s="1" t="s">
        <v>9</v>
      </c>
      <c r="N5" s="1">
        <v>0.92500000000000004</v>
      </c>
      <c r="O5" s="1" t="s">
        <v>10</v>
      </c>
      <c r="P5">
        <f t="shared" ref="P5:P7" si="6">(P4+(N4-L5))</f>
        <v>-6.13</v>
      </c>
    </row>
    <row r="6" spans="1:16" x14ac:dyDescent="0.25">
      <c r="A6" s="1">
        <v>80</v>
      </c>
      <c r="B6" s="1">
        <v>75</v>
      </c>
      <c r="C6" s="1">
        <v>2121.5500000000002</v>
      </c>
      <c r="D6" s="1">
        <f t="shared" si="0"/>
        <v>9759.130000000001</v>
      </c>
      <c r="E6">
        <f t="shared" si="1"/>
        <v>975.91300000000012</v>
      </c>
      <c r="F6" s="7">
        <v>63</v>
      </c>
      <c r="G6">
        <f>(D6-(0.047082352*F6))</f>
        <v>9756.1638118240007</v>
      </c>
      <c r="H6">
        <f t="shared" si="2"/>
        <v>975.61638118240012</v>
      </c>
      <c r="I6">
        <f t="shared" si="3"/>
        <v>-2.1385149999999999</v>
      </c>
      <c r="J6">
        <f t="shared" si="4"/>
        <v>0.77770499999999998</v>
      </c>
      <c r="K6">
        <f t="shared" si="5"/>
        <v>972.70016118240017</v>
      </c>
      <c r="L6" s="1">
        <v>1.7450000000000001</v>
      </c>
      <c r="M6" s="1" t="s">
        <v>10</v>
      </c>
      <c r="N6" s="1">
        <v>1.05</v>
      </c>
      <c r="O6" s="1" t="s">
        <v>11</v>
      </c>
      <c r="P6">
        <f t="shared" si="6"/>
        <v>-6.95</v>
      </c>
    </row>
    <row r="7" spans="1:16" ht="15.75" thickBot="1" x14ac:dyDescent="0.3">
      <c r="A7" s="6">
        <v>100</v>
      </c>
      <c r="B7" s="6"/>
      <c r="C7" s="6"/>
      <c r="D7" s="1">
        <f t="shared" si="0"/>
        <v>0</v>
      </c>
      <c r="F7" s="8"/>
      <c r="G7">
        <f>(D7-(0.047082352*F7))</f>
        <v>0</v>
      </c>
      <c r="L7" s="6">
        <v>1.88</v>
      </c>
      <c r="M7" s="6" t="s">
        <v>11</v>
      </c>
      <c r="N7" s="6" t="s">
        <v>12</v>
      </c>
      <c r="O7" s="6" t="s">
        <v>12</v>
      </c>
      <c r="P7">
        <f t="shared" si="6"/>
        <v>-7.78</v>
      </c>
    </row>
    <row r="8" spans="1:16" x14ac:dyDescent="0.25">
      <c r="A8" s="5" t="s">
        <v>3</v>
      </c>
      <c r="B8" s="5">
        <v>90</v>
      </c>
      <c r="C8" s="5">
        <v>2119.5</v>
      </c>
      <c r="D8" s="1">
        <f t="shared" si="0"/>
        <v>9749.6999999999989</v>
      </c>
      <c r="F8" s="9">
        <v>85</v>
      </c>
      <c r="G8">
        <f>(D8-(0.047082352*F8))</f>
        <v>9745.6980000799995</v>
      </c>
      <c r="I8" s="5"/>
      <c r="J8" s="5"/>
      <c r="L8" s="5"/>
      <c r="M8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7" sqref="A1:F7"/>
    </sheetView>
  </sheetViews>
  <sheetFormatPr defaultRowHeight="15" x14ac:dyDescent="0.25"/>
  <cols>
    <col min="1" max="1" width="13.140625" bestFit="1" customWidth="1"/>
    <col min="3" max="3" width="13.7109375" bestFit="1" customWidth="1"/>
    <col min="5" max="5" width="23.85546875" bestFit="1" customWidth="1"/>
  </cols>
  <sheetData>
    <row r="1" spans="1:6" x14ac:dyDescent="0.25">
      <c r="A1" s="1" t="s">
        <v>5</v>
      </c>
      <c r="B1" s="1" t="s">
        <v>13</v>
      </c>
      <c r="C1" s="1" t="s">
        <v>6</v>
      </c>
      <c r="D1" s="1" t="s">
        <v>13</v>
      </c>
      <c r="E1" s="12" t="s">
        <v>15</v>
      </c>
      <c r="F1" s="12" t="s">
        <v>16</v>
      </c>
    </row>
    <row r="2" spans="1:6" x14ac:dyDescent="0.25">
      <c r="A2" s="1" t="s">
        <v>12</v>
      </c>
      <c r="B2" s="1" t="s">
        <v>12</v>
      </c>
      <c r="C2" s="1">
        <v>0.89500000000000002</v>
      </c>
      <c r="D2" s="1" t="s">
        <v>7</v>
      </c>
      <c r="E2" s="1">
        <v>0</v>
      </c>
      <c r="F2" s="1">
        <v>0</v>
      </c>
    </row>
    <row r="3" spans="1:6" x14ac:dyDescent="0.25">
      <c r="A3" s="1">
        <v>2.5</v>
      </c>
      <c r="B3" s="1" t="s">
        <v>7</v>
      </c>
      <c r="C3" s="1">
        <v>0.28999999999999998</v>
      </c>
      <c r="D3" s="1" t="s">
        <v>8</v>
      </c>
      <c r="E3" s="1">
        <f>(E2+(C2-A3))</f>
        <v>-1.605</v>
      </c>
      <c r="F3" s="1">
        <v>20</v>
      </c>
    </row>
    <row r="4" spans="1:6" x14ac:dyDescent="0.25">
      <c r="A4" s="1">
        <v>2.5099999999999998</v>
      </c>
      <c r="B4" s="1" t="s">
        <v>8</v>
      </c>
      <c r="C4" s="1">
        <v>0.125</v>
      </c>
      <c r="D4" s="1" t="s">
        <v>9</v>
      </c>
      <c r="E4" s="1">
        <f>(E3+(C3-A4))</f>
        <v>-3.8249999999999997</v>
      </c>
      <c r="F4" s="1">
        <v>40</v>
      </c>
    </row>
    <row r="5" spans="1:6" x14ac:dyDescent="0.25">
      <c r="A5" s="1">
        <v>2.4300000000000002</v>
      </c>
      <c r="B5" s="1" t="s">
        <v>9</v>
      </c>
      <c r="C5" s="1">
        <v>0.92500000000000004</v>
      </c>
      <c r="D5" s="1" t="s">
        <v>10</v>
      </c>
      <c r="E5" s="1">
        <f t="shared" ref="E5:E7" si="0">(E4+(C4-A5))</f>
        <v>-6.13</v>
      </c>
      <c r="F5" s="1">
        <v>60</v>
      </c>
    </row>
    <row r="6" spans="1:6" x14ac:dyDescent="0.25">
      <c r="A6" s="1">
        <v>1.7450000000000001</v>
      </c>
      <c r="B6" s="1" t="s">
        <v>10</v>
      </c>
      <c r="C6" s="1">
        <v>1.05</v>
      </c>
      <c r="D6" s="1" t="s">
        <v>11</v>
      </c>
      <c r="E6" s="1">
        <f t="shared" si="0"/>
        <v>-6.95</v>
      </c>
      <c r="F6" s="1">
        <v>80</v>
      </c>
    </row>
    <row r="7" spans="1:6" x14ac:dyDescent="0.25">
      <c r="A7" s="1">
        <v>1.88</v>
      </c>
      <c r="B7" s="1" t="s">
        <v>11</v>
      </c>
      <c r="C7" s="1" t="s">
        <v>12</v>
      </c>
      <c r="D7" s="1" t="s">
        <v>12</v>
      </c>
      <c r="E7" s="1">
        <f t="shared" si="0"/>
        <v>-7.78</v>
      </c>
      <c r="F7" s="1">
        <v>100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22" sqref="B22"/>
    </sheetView>
  </sheetViews>
  <sheetFormatPr defaultRowHeight="15" x14ac:dyDescent="0.25"/>
  <cols>
    <col min="1" max="1" width="25.5703125" bestFit="1" customWidth="1"/>
    <col min="2" max="2" width="26" bestFit="1" customWidth="1"/>
    <col min="3" max="3" width="13.7109375" bestFit="1" customWidth="1"/>
    <col min="4" max="4" width="5.5703125" bestFit="1" customWidth="1"/>
    <col min="5" max="5" width="27.5703125" bestFit="1" customWidth="1"/>
    <col min="6" max="6" width="10.140625" bestFit="1" customWidth="1"/>
  </cols>
  <sheetData>
    <row r="1" spans="1:6" ht="21" x14ac:dyDescent="0.35">
      <c r="A1" s="15" t="s">
        <v>20</v>
      </c>
      <c r="B1" s="13"/>
      <c r="C1" s="13"/>
      <c r="D1" s="13"/>
      <c r="E1" s="13"/>
    </row>
    <row r="2" spans="1:6" x14ac:dyDescent="0.25">
      <c r="A2" s="1" t="s">
        <v>2</v>
      </c>
      <c r="B2" s="1" t="s">
        <v>4</v>
      </c>
      <c r="C2" s="1" t="s">
        <v>14</v>
      </c>
      <c r="D2" s="1" t="s">
        <v>1</v>
      </c>
      <c r="E2" s="12" t="s">
        <v>19</v>
      </c>
    </row>
    <row r="3" spans="1:6" x14ac:dyDescent="0.25">
      <c r="A3" s="1">
        <v>90</v>
      </c>
      <c r="B3" s="1">
        <v>2118.63</v>
      </c>
      <c r="C3" s="1">
        <f>(B3*0.46/0.1)</f>
        <v>9745.6980000000003</v>
      </c>
      <c r="D3" s="7">
        <v>0</v>
      </c>
      <c r="E3" s="1">
        <f>(C3-(0.047082352*D3))</f>
        <v>9745.6980000000003</v>
      </c>
    </row>
    <row r="4" spans="1:6" x14ac:dyDescent="0.25">
      <c r="A4" s="1">
        <v>60</v>
      </c>
      <c r="B4" s="1">
        <v>2119.8000000000002</v>
      </c>
      <c r="C4" s="1">
        <f t="shared" ref="C4:C9" si="0">(B4*0.46/0.1)</f>
        <v>9751.0800000000017</v>
      </c>
      <c r="D4" s="7">
        <v>13</v>
      </c>
      <c r="E4" s="1">
        <f t="shared" ref="E4:E9" si="1">(C4-(0.047082352*D4))</f>
        <v>9750.4679294240013</v>
      </c>
    </row>
    <row r="5" spans="1:6" x14ac:dyDescent="0.25">
      <c r="A5" s="1">
        <v>75</v>
      </c>
      <c r="B5" s="1">
        <v>2120.3000000000002</v>
      </c>
      <c r="C5" s="1">
        <f t="shared" si="0"/>
        <v>9753.380000000001</v>
      </c>
      <c r="D5" s="7">
        <v>32</v>
      </c>
      <c r="E5" s="1">
        <f t="shared" si="1"/>
        <v>9751.8733647360004</v>
      </c>
    </row>
    <row r="6" spans="1:6" x14ac:dyDescent="0.25">
      <c r="A6" s="1">
        <v>80</v>
      </c>
      <c r="B6" s="1">
        <v>2121.9</v>
      </c>
      <c r="C6" s="1">
        <f t="shared" si="0"/>
        <v>9760.74</v>
      </c>
      <c r="D6" s="7">
        <v>46</v>
      </c>
      <c r="E6" s="1">
        <f t="shared" si="1"/>
        <v>9758.5742118079997</v>
      </c>
    </row>
    <row r="7" spans="1:6" x14ac:dyDescent="0.25">
      <c r="A7" s="1">
        <v>75</v>
      </c>
      <c r="B7" s="1">
        <v>2121.5500000000002</v>
      </c>
      <c r="C7" s="1">
        <f t="shared" si="0"/>
        <v>9759.130000000001</v>
      </c>
      <c r="D7" s="7">
        <v>63</v>
      </c>
      <c r="E7" s="1">
        <f t="shared" si="1"/>
        <v>9756.1638118240007</v>
      </c>
    </row>
    <row r="8" spans="1:6" x14ac:dyDescent="0.25">
      <c r="A8" s="1"/>
      <c r="B8" s="1"/>
      <c r="C8" s="1">
        <f t="shared" si="0"/>
        <v>0</v>
      </c>
      <c r="D8" s="7"/>
      <c r="E8" s="1">
        <f t="shared" si="1"/>
        <v>0</v>
      </c>
    </row>
    <row r="9" spans="1:6" x14ac:dyDescent="0.25">
      <c r="A9" s="1">
        <v>90</v>
      </c>
      <c r="B9" s="1">
        <v>2119.5</v>
      </c>
      <c r="C9" s="1">
        <f t="shared" si="0"/>
        <v>9749.6999999999989</v>
      </c>
      <c r="D9" s="7">
        <v>85</v>
      </c>
      <c r="E9" s="1">
        <f t="shared" si="1"/>
        <v>9745.6980000799995</v>
      </c>
    </row>
    <row r="10" spans="1:6" ht="18.75" x14ac:dyDescent="0.3">
      <c r="A10" s="14" t="s">
        <v>21</v>
      </c>
      <c r="B10" s="13"/>
      <c r="C10" s="13"/>
      <c r="D10" s="13"/>
      <c r="E10" s="13"/>
      <c r="F10" s="13"/>
    </row>
    <row r="11" spans="1:6" x14ac:dyDescent="0.25">
      <c r="A11" s="1" t="s">
        <v>5</v>
      </c>
      <c r="B11" s="1" t="s">
        <v>13</v>
      </c>
      <c r="C11" s="1" t="s">
        <v>6</v>
      </c>
      <c r="D11" s="1" t="s">
        <v>13</v>
      </c>
      <c r="E11" s="12" t="s">
        <v>18</v>
      </c>
      <c r="F11" s="12" t="s">
        <v>17</v>
      </c>
    </row>
    <row r="12" spans="1:6" x14ac:dyDescent="0.25">
      <c r="A12" s="1" t="s">
        <v>12</v>
      </c>
      <c r="B12" s="1" t="s">
        <v>12</v>
      </c>
      <c r="C12" s="1">
        <v>0.89500000000000002</v>
      </c>
      <c r="D12" s="1" t="s">
        <v>7</v>
      </c>
      <c r="E12" s="1">
        <v>0</v>
      </c>
      <c r="F12" s="1">
        <v>0</v>
      </c>
    </row>
    <row r="13" spans="1:6" x14ac:dyDescent="0.25">
      <c r="A13" s="1">
        <v>2.5</v>
      </c>
      <c r="B13" s="1" t="s">
        <v>7</v>
      </c>
      <c r="C13" s="1">
        <v>0.28999999999999998</v>
      </c>
      <c r="D13" s="1" t="s">
        <v>8</v>
      </c>
      <c r="E13" s="1">
        <f>(E12+(C12-A13))</f>
        <v>-1.605</v>
      </c>
      <c r="F13" s="1">
        <v>20</v>
      </c>
    </row>
    <row r="14" spans="1:6" x14ac:dyDescent="0.25">
      <c r="A14" s="1">
        <v>2.5099999999999998</v>
      </c>
      <c r="B14" s="1" t="s">
        <v>8</v>
      </c>
      <c r="C14" s="1">
        <v>0.125</v>
      </c>
      <c r="D14" s="1" t="s">
        <v>9</v>
      </c>
      <c r="E14" s="1">
        <f>(E13+(C13-A14))</f>
        <v>-3.8249999999999997</v>
      </c>
      <c r="F14" s="1">
        <v>40</v>
      </c>
    </row>
    <row r="15" spans="1:6" x14ac:dyDescent="0.25">
      <c r="A15" s="1">
        <v>2.4300000000000002</v>
      </c>
      <c r="B15" s="1" t="s">
        <v>9</v>
      </c>
      <c r="C15" s="1">
        <v>0.92500000000000004</v>
      </c>
      <c r="D15" s="1" t="s">
        <v>10</v>
      </c>
      <c r="E15" s="1">
        <f t="shared" ref="E15:E17" si="2">(E14+(C14-A15))</f>
        <v>-6.13</v>
      </c>
      <c r="F15" s="1">
        <v>60</v>
      </c>
    </row>
    <row r="16" spans="1:6" x14ac:dyDescent="0.25">
      <c r="A16" s="1">
        <v>1.7450000000000001</v>
      </c>
      <c r="B16" s="1" t="s">
        <v>10</v>
      </c>
      <c r="C16" s="1">
        <v>1.05</v>
      </c>
      <c r="D16" s="1" t="s">
        <v>11</v>
      </c>
      <c r="E16" s="1">
        <f t="shared" si="2"/>
        <v>-6.95</v>
      </c>
      <c r="F16" s="1">
        <v>80</v>
      </c>
    </row>
    <row r="17" spans="1:6" x14ac:dyDescent="0.25">
      <c r="A17" s="1">
        <v>1.88</v>
      </c>
      <c r="B17" s="1" t="s">
        <v>11</v>
      </c>
      <c r="C17" s="1" t="s">
        <v>12</v>
      </c>
      <c r="D17" s="1" t="s">
        <v>12</v>
      </c>
      <c r="E17" s="1">
        <f t="shared" si="2"/>
        <v>-7.78</v>
      </c>
      <c r="F17" s="1">
        <v>100</v>
      </c>
    </row>
  </sheetData>
  <mergeCells count="2">
    <mergeCell ref="A1:E1"/>
    <mergeCell ref="A10:F10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:F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Easton Sato</dc:creator>
  <cp:lastModifiedBy>Kevin Ramlakhan</cp:lastModifiedBy>
  <cp:lastPrinted>2015-04-30T02:30:33Z</cp:lastPrinted>
  <dcterms:created xsi:type="dcterms:W3CDTF">2015-04-29T23:35:55Z</dcterms:created>
  <dcterms:modified xsi:type="dcterms:W3CDTF">2015-04-30T03:01:22Z</dcterms:modified>
</cp:coreProperties>
</file>