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ene Perreault\Desktop\CHEM 2270 Web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6" i="1"/>
  <c r="H26" i="1"/>
  <c r="H25" i="1"/>
  <c r="H24" i="1"/>
  <c r="H23" i="1"/>
  <c r="H22" i="1"/>
  <c r="H21" i="1"/>
  <c r="H20" i="1"/>
  <c r="H19" i="1"/>
  <c r="H18" i="1"/>
  <c r="H17" i="1"/>
  <c r="H16" i="1"/>
  <c r="G26" i="1"/>
  <c r="G25" i="1"/>
  <c r="G24" i="1"/>
  <c r="G23" i="1"/>
  <c r="G22" i="1"/>
  <c r="G21" i="1"/>
  <c r="G20" i="1"/>
  <c r="G19" i="1"/>
  <c r="G18" i="1"/>
  <c r="G17" i="1"/>
  <c r="G16" i="1"/>
  <c r="F26" i="1"/>
  <c r="F25" i="1"/>
  <c r="F24" i="1"/>
  <c r="F23" i="1"/>
  <c r="F22" i="1"/>
  <c r="F21" i="1"/>
  <c r="F20" i="1"/>
  <c r="F19" i="1"/>
  <c r="F18" i="1"/>
  <c r="F17" i="1"/>
  <c r="F16" i="1"/>
  <c r="E26" i="1"/>
  <c r="E25" i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<sst xmlns="http://schemas.openxmlformats.org/spreadsheetml/2006/main" count="16" uniqueCount="16">
  <si>
    <t>Stored Frozen</t>
  </si>
  <si>
    <t>sample #</t>
  </si>
  <si>
    <t>Sample mass (g)</t>
  </si>
  <si>
    <t>Total Supernatant volume (mL)</t>
  </si>
  <si>
    <t>Absorbance</t>
  </si>
  <si>
    <t>Example of spreadsheet calculation if from calibration E=0.0048 mL/ug cm ("fake" value)</t>
  </si>
  <si>
    <t>Conc. Measured (cuvette)</t>
  </si>
  <si>
    <t>Conc. In supernatant</t>
  </si>
  <si>
    <t>Amount glucose in supernatant (ug)</t>
  </si>
  <si>
    <t>Amount glucose in mg</t>
  </si>
  <si>
    <t>% glucose in banana</t>
  </si>
  <si>
    <t>DF = 8 mL/0.1 or 0.2 or 0.5 mL</t>
  </si>
  <si>
    <t>DF=80</t>
  </si>
  <si>
    <t>Use your own calibration curve.</t>
  </si>
  <si>
    <t>EXAMPLE SPREADSHEET for EXPT 5 calculations</t>
  </si>
  <si>
    <t>Here the example is given with 0.1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</si>
</sst>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Alignment="1"/>
    <xf numFmtId="49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topLeftCell="A2" workbookViewId="0">
      <selection activeCell="G28" sqref="G28"/>
    </sheetView>
  </sheetViews>
  <sheetFormatPr defaultRowHeight="15" x14ac:dyDescent="0.25"/>
  <cols>
    <col min="1" max="1" width="17.28515625" customWidth="1"/>
    <col min="2" max="2" width="23.28515625" customWidth="1"/>
    <col min="3" max="3" width="29.85546875" customWidth="1"/>
    <col min="4" max="4" width="14.140625" customWidth="1"/>
    <col min="5" max="5" width="13.85546875" customWidth="1"/>
  </cols>
  <sheetData>
    <row r="4" spans="1:9" x14ac:dyDescent="0.25">
      <c r="A4" s="7" t="s">
        <v>14</v>
      </c>
    </row>
    <row r="8" spans="1:9" x14ac:dyDescent="0.25">
      <c r="A8" t="s">
        <v>5</v>
      </c>
    </row>
    <row r="9" spans="1:9" x14ac:dyDescent="0.25">
      <c r="A9" t="s">
        <v>13</v>
      </c>
    </row>
    <row r="11" spans="1:9" x14ac:dyDescent="0.25">
      <c r="F11" t="s">
        <v>11</v>
      </c>
    </row>
    <row r="12" spans="1:9" x14ac:dyDescent="0.25">
      <c r="F12" t="s">
        <v>15</v>
      </c>
    </row>
    <row r="13" spans="1:9" x14ac:dyDescent="0.25">
      <c r="F13" t="s">
        <v>12</v>
      </c>
    </row>
    <row r="14" spans="1:9" x14ac:dyDescent="0.25">
      <c r="B14" s="8" t="s">
        <v>0</v>
      </c>
      <c r="C14" s="8"/>
      <c r="D14" s="8"/>
    </row>
    <row r="15" spans="1:9" ht="75" x14ac:dyDescent="0.25">
      <c r="A15" t="s">
        <v>1</v>
      </c>
      <c r="B15" t="s">
        <v>2</v>
      </c>
      <c r="C15" s="1" t="s">
        <v>3</v>
      </c>
      <c r="D15" t="s">
        <v>4</v>
      </c>
      <c r="E15" s="4" t="s">
        <v>6</v>
      </c>
      <c r="F15" s="1" t="s">
        <v>7</v>
      </c>
      <c r="G15" s="1" t="s">
        <v>8</v>
      </c>
      <c r="H15" s="1" t="s">
        <v>9</v>
      </c>
      <c r="I15" s="1" t="s">
        <v>10</v>
      </c>
    </row>
    <row r="16" spans="1:9" x14ac:dyDescent="0.25">
      <c r="A16">
        <v>1</v>
      </c>
      <c r="B16" s="2">
        <v>0.82</v>
      </c>
      <c r="C16" s="2">
        <v>8.9</v>
      </c>
      <c r="D16" s="2">
        <v>0.19800000000000001</v>
      </c>
      <c r="E16" s="5">
        <f>D16/0.0048</f>
        <v>41.250000000000007</v>
      </c>
      <c r="F16">
        <f>E16*80</f>
        <v>3300.0000000000005</v>
      </c>
      <c r="G16" s="5">
        <f>F16*C16</f>
        <v>29370.000000000004</v>
      </c>
      <c r="H16" s="5">
        <f>G16/1000</f>
        <v>29.370000000000005</v>
      </c>
      <c r="I16" s="5">
        <f>H16*100/(B16*1000)</f>
        <v>3.5817073170731715</v>
      </c>
    </row>
    <row r="17" spans="1:9" x14ac:dyDescent="0.25">
      <c r="A17">
        <v>2</v>
      </c>
      <c r="B17" s="2">
        <v>0.96</v>
      </c>
      <c r="C17" s="2">
        <v>8.6</v>
      </c>
      <c r="D17" s="2">
        <v>5.0999999999999997E-2</v>
      </c>
      <c r="E17" s="5">
        <f t="shared" ref="E17:E26" si="0">D17/0.0048</f>
        <v>10.625</v>
      </c>
      <c r="F17" s="6">
        <f t="shared" ref="F17:F26" si="1">E17*80</f>
        <v>850</v>
      </c>
      <c r="G17" s="5">
        <f t="shared" ref="G17:G26" si="2">F17*C17</f>
        <v>7310</v>
      </c>
      <c r="H17" s="5">
        <f t="shared" ref="H17:H26" si="3">G17/1000</f>
        <v>7.31</v>
      </c>
      <c r="I17" s="5">
        <f t="shared" ref="I17:I26" si="4">H17*100/(B17*1000)</f>
        <v>0.76145833333333335</v>
      </c>
    </row>
    <row r="18" spans="1:9" x14ac:dyDescent="0.25">
      <c r="A18">
        <v>3</v>
      </c>
      <c r="B18" s="2">
        <v>0.85</v>
      </c>
      <c r="C18" s="2">
        <v>8.8000000000000007</v>
      </c>
      <c r="D18" s="2">
        <v>7.0999999999999994E-2</v>
      </c>
      <c r="E18" s="5">
        <f t="shared" si="0"/>
        <v>14.791666666666666</v>
      </c>
      <c r="F18" s="6">
        <f t="shared" si="1"/>
        <v>1183.3333333333333</v>
      </c>
      <c r="G18" s="5">
        <f t="shared" si="2"/>
        <v>10413.333333333334</v>
      </c>
      <c r="H18" s="5">
        <f t="shared" si="3"/>
        <v>10.413333333333334</v>
      </c>
      <c r="I18" s="5">
        <f t="shared" si="4"/>
        <v>1.2250980392156865</v>
      </c>
    </row>
    <row r="19" spans="1:9" x14ac:dyDescent="0.25">
      <c r="A19">
        <v>4</v>
      </c>
      <c r="B19" s="2">
        <v>1.02</v>
      </c>
      <c r="C19" s="2">
        <v>11.5</v>
      </c>
      <c r="D19" s="2">
        <v>2.8000000000000001E-2</v>
      </c>
      <c r="E19" s="5">
        <f t="shared" si="0"/>
        <v>5.8333333333333339</v>
      </c>
      <c r="F19" s="6">
        <f t="shared" si="1"/>
        <v>466.66666666666674</v>
      </c>
      <c r="G19" s="5">
        <f t="shared" si="2"/>
        <v>5366.6666666666679</v>
      </c>
      <c r="H19" s="5">
        <f t="shared" si="3"/>
        <v>5.366666666666668</v>
      </c>
      <c r="I19" s="5">
        <f t="shared" si="4"/>
        <v>0.52614379084967344</v>
      </c>
    </row>
    <row r="20" spans="1:9" x14ac:dyDescent="0.25">
      <c r="A20">
        <v>5</v>
      </c>
      <c r="B20" s="2">
        <v>1.21</v>
      </c>
      <c r="C20" s="2">
        <v>8.8000000000000007</v>
      </c>
      <c r="D20" s="2">
        <v>0.23699999999999999</v>
      </c>
      <c r="E20" s="5">
        <f t="shared" si="0"/>
        <v>49.375</v>
      </c>
      <c r="F20" s="6">
        <f t="shared" si="1"/>
        <v>3950</v>
      </c>
      <c r="G20" s="5">
        <f t="shared" si="2"/>
        <v>34760</v>
      </c>
      <c r="H20" s="5">
        <f t="shared" si="3"/>
        <v>34.76</v>
      </c>
      <c r="I20" s="5">
        <f t="shared" si="4"/>
        <v>2.8727272727272726</v>
      </c>
    </row>
    <row r="21" spans="1:9" x14ac:dyDescent="0.25">
      <c r="A21">
        <v>6</v>
      </c>
      <c r="B21" s="2">
        <v>0.9</v>
      </c>
      <c r="C21" s="2">
        <v>8.6</v>
      </c>
      <c r="D21" s="2">
        <v>2.7E-2</v>
      </c>
      <c r="E21" s="5">
        <f t="shared" si="0"/>
        <v>5.625</v>
      </c>
      <c r="F21" s="6">
        <f t="shared" si="1"/>
        <v>450</v>
      </c>
      <c r="G21" s="5">
        <f t="shared" si="2"/>
        <v>3870</v>
      </c>
      <c r="H21" s="5">
        <f t="shared" si="3"/>
        <v>3.87</v>
      </c>
      <c r="I21" s="5">
        <f t="shared" si="4"/>
        <v>0.43</v>
      </c>
    </row>
    <row r="22" spans="1:9" x14ac:dyDescent="0.25">
      <c r="A22">
        <v>7</v>
      </c>
      <c r="B22" s="2">
        <v>1.05</v>
      </c>
      <c r="C22" s="2">
        <v>11.1</v>
      </c>
      <c r="D22" s="3">
        <v>4.2999999999999997E-2</v>
      </c>
      <c r="E22" s="5">
        <f t="shared" si="0"/>
        <v>8.9583333333333339</v>
      </c>
      <c r="F22" s="6">
        <f t="shared" si="1"/>
        <v>716.66666666666674</v>
      </c>
      <c r="G22" s="5">
        <f t="shared" si="2"/>
        <v>7955.0000000000009</v>
      </c>
      <c r="H22" s="5">
        <f t="shared" si="3"/>
        <v>7.955000000000001</v>
      </c>
      <c r="I22" s="5">
        <f t="shared" si="4"/>
        <v>0.75761904761904775</v>
      </c>
    </row>
    <row r="23" spans="1:9" x14ac:dyDescent="0.25">
      <c r="A23">
        <v>8</v>
      </c>
      <c r="B23" s="2">
        <v>0.75</v>
      </c>
      <c r="C23" s="2">
        <v>8.4</v>
      </c>
      <c r="D23" s="2">
        <v>6.6000000000000003E-2</v>
      </c>
      <c r="E23" s="5">
        <f t="shared" si="0"/>
        <v>13.750000000000002</v>
      </c>
      <c r="F23" s="6">
        <f t="shared" si="1"/>
        <v>1100.0000000000002</v>
      </c>
      <c r="G23" s="5">
        <f t="shared" si="2"/>
        <v>9240.0000000000018</v>
      </c>
      <c r="H23" s="5">
        <f t="shared" si="3"/>
        <v>9.240000000000002</v>
      </c>
      <c r="I23" s="5">
        <f t="shared" si="4"/>
        <v>1.2320000000000002</v>
      </c>
    </row>
    <row r="24" spans="1:9" x14ac:dyDescent="0.25">
      <c r="A24">
        <v>9</v>
      </c>
      <c r="B24" s="2">
        <v>1.06</v>
      </c>
      <c r="C24" s="2">
        <v>8.6</v>
      </c>
      <c r="D24" s="2">
        <v>7.5999999999999998E-2</v>
      </c>
      <c r="E24" s="5">
        <f t="shared" si="0"/>
        <v>15.833333333333334</v>
      </c>
      <c r="F24" s="6">
        <f t="shared" si="1"/>
        <v>1266.6666666666667</v>
      </c>
      <c r="G24" s="5">
        <f t="shared" si="2"/>
        <v>10893.333333333334</v>
      </c>
      <c r="H24" s="5">
        <f t="shared" si="3"/>
        <v>10.893333333333334</v>
      </c>
      <c r="I24" s="5">
        <f t="shared" si="4"/>
        <v>1.027672955974843</v>
      </c>
    </row>
    <row r="25" spans="1:9" x14ac:dyDescent="0.25">
      <c r="A25">
        <v>10</v>
      </c>
      <c r="B25" s="2">
        <v>0.85</v>
      </c>
      <c r="C25" s="2">
        <v>8.8000000000000007</v>
      </c>
      <c r="D25" s="2">
        <v>7.9000000000000001E-2</v>
      </c>
      <c r="E25" s="5">
        <f t="shared" si="0"/>
        <v>16.458333333333336</v>
      </c>
      <c r="F25" s="6">
        <f t="shared" si="1"/>
        <v>1316.666666666667</v>
      </c>
      <c r="G25" s="5">
        <f t="shared" si="2"/>
        <v>11586.66666666667</v>
      </c>
      <c r="H25" s="5">
        <f t="shared" si="3"/>
        <v>11.58666666666667</v>
      </c>
      <c r="I25" s="5">
        <f t="shared" si="4"/>
        <v>1.3631372549019611</v>
      </c>
    </row>
    <row r="26" spans="1:9" x14ac:dyDescent="0.25">
      <c r="A26">
        <v>11</v>
      </c>
      <c r="B26" s="2">
        <v>0.85</v>
      </c>
      <c r="C26" s="2">
        <v>8.6</v>
      </c>
      <c r="D26" s="2">
        <v>8.5000000000000006E-2</v>
      </c>
      <c r="E26" s="5">
        <f t="shared" si="0"/>
        <v>17.708333333333336</v>
      </c>
      <c r="F26" s="6">
        <f t="shared" si="1"/>
        <v>1416.666666666667</v>
      </c>
      <c r="G26" s="5">
        <f t="shared" si="2"/>
        <v>12183.333333333336</v>
      </c>
      <c r="H26" s="5">
        <f t="shared" si="3"/>
        <v>12.183333333333335</v>
      </c>
      <c r="I26" s="5">
        <f t="shared" si="4"/>
        <v>1.4333333333333336</v>
      </c>
    </row>
  </sheetData>
  <mergeCells count="1">
    <mergeCell ref="B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Manitoba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Perreault</dc:creator>
  <cp:lastModifiedBy>Helene Perreault</cp:lastModifiedBy>
  <dcterms:created xsi:type="dcterms:W3CDTF">2014-11-05T19:34:29Z</dcterms:created>
  <dcterms:modified xsi:type="dcterms:W3CDTF">2014-11-05T20:08:39Z</dcterms:modified>
</cp:coreProperties>
</file>